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930E6530-51A2-4A57-B7F7-0AAFBD14EE77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<sst xmlns="http://schemas.openxmlformats.org/spreadsheetml/2006/main" count="935" uniqueCount="664">
  <si>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</si>
  <si>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</si>
  <si>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</si>
  <si>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</si>
  <si>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</si>
  <si>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</si>
  <si>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</si>
  <si>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</si>
  <si>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</si>
  <si>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</si>
  <si>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</si>
  <si>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</si>
  <si>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</si>
  <si>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</si>
  <si>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</si>
  <si>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</si>
  <si>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</si>
  <si>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</si>
  <si>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</si>
  <si>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</si>
  <si>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</si>
  <si>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</si>
  <si>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</si>
  <si>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</si>
  <si>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</si>
  <si>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</si>
  <si>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</si>
  <si>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</si>
  <si>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</si>
  <si>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</si>
  <si>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</si>
  <si>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</si>
  <si>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</si>
  <si>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</si>
  <si>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</si>
  <si>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</si>
  <si>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</si>
  <si>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</si>
  <si>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</si>
  <si>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</si>
  <si>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</si>
  <si>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</si>
  <si>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</si>
  <si>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</si>
  <si>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</si>
  <si>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</si>
  <si>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</si>
  <si>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</si>
  <si>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</si>
  <si>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</si>
  <si>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</si>
  <si>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</si>
  <si>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</si>
  <si>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</si>
  <si>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</si>
  <si>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</si>
  <si>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</si>
  <si>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</si>
  <si>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</si>
  <si>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</si>
  <si>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</si>
  <si>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</si>
  <si>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</si>
  <si>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</si>
  <si>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</si>
  <si>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</si>
  <si>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</si>
  <si>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</si>
  <si>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</si>
  <si>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</si>
  <si>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</si>
  <si>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</si>
  <si>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</si>
  <si>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</si>
  <si>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</si>
  <si>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</si>
  <si>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</si>
  <si>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</si>
  <si>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</si>
  <si>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</si>
  <si>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</si>
  <si>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</si>
  <si>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</si>
  <si>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</si>
  <si>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</si>
  <si>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</si>
  <si>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</si>
  <si>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</si>
  <si>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</si>
  <si>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</si>
  <si>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</si>
  <si>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</si>
  <si>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</si>
  <si>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</si>
  <si>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</si>
  <si>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</si>
  <si>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</si>
  <si>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</si>
  <si>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</si>
  <si>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</si>
  <si>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</si>
  <si>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</si>
  <si>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</si>
  <si>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</si>
  <si>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</si>
  <si>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</si>
  <si>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</si>
  <si>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</si>
  <si>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</si>
  <si>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</si>
  <si>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</si>
  <si>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</si>
  <si>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</si>
  <si>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</si>
  <si>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</si>
  <si>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</si>
  <si>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</si>
  <si>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</si>
  <si>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</si>
  <si>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</si>
  <si>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</si>
  <si>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</si>
  <si>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</si>
  <si>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</si>
  <si>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</si>
  <si>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</si>
  <si>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</si>
  <si>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</si>
  <si>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</si>
  <si>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</si>
  <si>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</si>
  <si>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</si>
  <si>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</si>
  <si>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</si>
  <si>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</si>
  <si>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</si>
  <si>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</si>
  <si>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</si>
  <si>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</si>
  <si>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</si>
  <si>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</si>
  <si>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</si>
  <si>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</si>
  <si>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</si>
  <si>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</si>
  <si>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</si>
  <si>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</si>
  <si>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</si>
  <si>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</si>
  <si>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</si>
  <si>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</si>
  <si>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</si>
  <si>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</si>
  <si>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</si>
  <si>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</si>
  <si>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</si>
  <si>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</si>
  <si>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</si>
  <si>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</si>
  <si>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</si>
  <si>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</si>
  <si>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</si>
  <si>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</si>
  <si>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</si>
  <si>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</si>
  <si>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</si>
  <si>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</si>
  <si>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</si>
  <si>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</si>
  <si>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</si>
  <si>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</si>
  <si>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</si>
  <si>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</si>
  <si>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</si>
  <si>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</si>
  <si>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</si>
  <si>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</si>
  <si>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</si>
  <si>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</si>
  <si>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</si>
  <si>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</si>
  <si>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</si>
  <si>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</si>
  <si>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</si>
  <si>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</si>
  <si>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</si>
  <si>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</si>
  <si>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</si>
  <si>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</si>
  <si>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</si>
  <si>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</si>
  <si>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</si>
  <si>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</si>
  <si>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</si>
  <si>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</si>
  <si>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</si>
  <si>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</si>
  <si>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</si>
  <si>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</si>
  <si>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</si>
  <si>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</si>
  <si>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</si>
  <si>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</si>
  <si>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</si>
  <si>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</si>
  <si>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</si>
  <si>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</si>
  <si>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</si>
  <si>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</si>
  <si>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</si>
  <si>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</si>
  <si>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</si>
  <si>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</si>
  <si>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</si>
  <si>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</si>
  <si>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</si>
  <si>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</si>
  <si>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</si>
  <si>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</si>
  <si>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</si>
  <si>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</si>
  <si>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</si>
  <si>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</si>
  <si>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</si>
  <si>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</si>
  <si>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</si>
  <si>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</si>
  <si>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</si>
  <si>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</si>
  <si>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</si>
  <si>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</si>
  <si>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</si>
  <si>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</si>
  <si>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</si>
  <si>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</si>
  <si>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</si>
  <si>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</si>
  <si>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</si>
  <si>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</si>
  <si>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</si>
  <si>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</si>
  <si>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</si>
  <si>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</si>
  <si>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</si>
  <si>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</si>
  <si>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</si>
  <si>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</si>
  <si>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</si>
  <si>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</si>
  <si>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</si>
  <si>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</si>
  <si>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</si>
  <si>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</si>
  <si>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</si>
  <si>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</si>
  <si>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</si>
  <si>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</si>
  <si>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</si>
  <si>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</si>
  <si>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</si>
  <si>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</si>
  <si>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</si>
  <si>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</si>
  <si>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</si>
  <si>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</si>
  <si>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</si>
  <si>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</si>
  <si>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</si>
  <si>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</si>
  <si>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</si>
  <si>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</si>
  <si>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</si>
  <si>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</si>
  <si>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</si>
  <si>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</si>
  <si>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</si>
  <si>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</si>
  <si>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</si>
  <si>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</si>
  <si>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</si>
  <si>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</si>
  <si>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</si>
  <si>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</si>
  <si>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</si>
  <si>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</si>
  <si>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</si>
  <si>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</si>
  <si>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</si>
  <si>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</si>
  <si>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</si>
  <si>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</si>
  <si>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</si>
  <si>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</si>
  <si>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</si>
  <si>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</si>
  <si>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</si>
  <si>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</si>
  <si>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</si>
  <si>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</si>
  <si>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</si>
  <si>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</si>
  <si>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</si>
  <si>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</si>
  <si>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</si>
  <si>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</si>
  <si>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</si>
  <si>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</si>
  <si>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</si>
  <si>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</si>
  <si>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</si>
  <si>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</si>
  <si>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</si>
  <si>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</si>
  <si>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</si>
  <si>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</si>
  <si>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</si>
  <si>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</si>
  <si>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</si>
  <si>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</si>
  <si>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</si>
  <si>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</si>
  <si>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</si>
  <si>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</si>
  <si>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</si>
  <si>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</si>
  <si>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</si>
  <si>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</si>
  <si>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</si>
  <si>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</si>
  <si>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</si>
  <si>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</si>
  <si>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</si>
  <si>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</si>
  <si>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</si>
  <si>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</si>
  <si>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</si>
  <si>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</si>
  <si>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</si>
  <si>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</si>
  <si>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</si>
  <si>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</si>
  <si>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</si>
  <si>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</si>
  <si>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</si>
  <si>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</si>
  <si>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</si>
  <si>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</si>
  <si>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</si>
  <si>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</si>
  <si>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</si>
  <si>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</si>
  <si>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</si>
  <si>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</si>
  <si>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</si>
  <si>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</si>
  <si>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</si>
  <si>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</si>
  <si>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</si>
  <si>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</si>
  <si>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</si>
  <si>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</si>
  <si>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</si>
  <si>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</si>
  <si>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</si>
  <si>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</si>
  <si>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</si>
  <si>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</si>
  <si>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</si>
  <si>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</si>
  <si>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</si>
  <si>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</si>
  <si>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</si>
  <si>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</si>
  <si>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</si>
  <si>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</si>
  <si>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</si>
  <si>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</si>
  <si>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</si>
  <si>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</si>
  <si>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</si>
  <si>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</si>
  <si>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</si>
  <si>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</si>
  <si>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</si>
  <si>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</si>
  <si>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</si>
  <si>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</si>
  <si>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</si>
  <si>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</si>
  <si>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</si>
  <si>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</si>
  <si>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</si>
  <si>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</si>
  <si>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</si>
  <si>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</si>
  <si>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</si>
  <si>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</si>
  <si>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</si>
  <si>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</si>
  <si>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</si>
  <si>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</si>
  <si>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</si>
  <si>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</si>
  <si>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</si>
  <si>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</si>
  <si>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</si>
  <si>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</si>
  <si>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</si>
  <si>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</si>
  <si>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</si>
  <si>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</si>
  <si>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</si>
  <si>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</si>
  <si>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</si>
  <si>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</si>
  <si>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</si>
  <si>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</si>
  <si>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</si>
  <si>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</si>
  <si>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</si>
  <si>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</si>
  <si>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</si>
  <si>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</si>
  <si>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</si>
  <si>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</si>
  <si>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</si>
  <si>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</si>
  <si>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</si>
  <si>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</si>
  <si>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</si>
  <si>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</si>
  <si>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</si>
  <si>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</si>
  <si>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</si>
  <si>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</si>
  <si>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</si>
  <si>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</si>
  <si>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</si>
  <si>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</si>
  <si>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</si>
  <si>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</si>
  <si>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</si>
  <si>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</si>
  <si>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</si>
  <si>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</si>
  <si>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</si>
  <si>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</si>
  <si>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</si>
  <si>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</si>
  <si>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</si>
  <si>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</si>
  <si>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</si>
  <si>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</si>
  <si>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</si>
  <si>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</si>
  <si>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</si>
  <si>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</si>
  <si>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</si>
  <si>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</si>
  <si>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</si>
  <si>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</si>
  <si>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</si>
  <si>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</si>
  <si>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</si>
  <si>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</si>
  <si>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</si>
  <si>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</si>
  <si>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</si>
  <si>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</si>
  <si>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</si>
  <si>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</si>
  <si>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</si>
  <si>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</si>
  <si>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</si>
  <si>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</si>
  <si>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</si>
  <si>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</si>
  <si>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</si>
  <si>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</si>
  <si>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</si>
  <si>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</si>
  <si>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</si>
  <si>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</si>
  <si>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</si>
  <si>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</si>
  <si>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</si>
  <si>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</si>
  <si>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</si>
  <si>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</si>
  <si>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</si>
  <si>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</si>
  <si>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</si>
  <si>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</si>
  <si>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</si>
  <si>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</si>
  <si>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</si>
  <si>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</si>
  <si>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</si>
  <si>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</si>
  <si>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</si>
  <si>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</si>
  <si>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</si>
  <si>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</si>
  <si>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</si>
  <si>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</si>
  <si>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</si>
  <si>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</si>
  <si>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</si>
  <si>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</si>
  <si>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</si>
  <si>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</si>
  <si>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</si>
  <si>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</si>
  <si>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</si>
  <si>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</si>
  <si>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</si>
  <si>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</si>
  <si>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</si>
  <si>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</si>
  <si>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</si>
  <si>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</si>
  <si>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</si>
  <si>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</si>
  <si>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</si>
  <si>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</si>
  <si>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</si>
  <si>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</si>
  <si>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</si>
  <si>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</si>
  <si>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</si>
  <si>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</si>
  <si>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</si>
  <si>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</si>
  <si>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</si>
  <si>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</si>
  <si>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</si>
  <si>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</si>
  <si>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</si>
  <si>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</si>
  <si>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</si>
  <si>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</si>
  <si>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</si>
  <si>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</si>
  <si>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</si>
  <si>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</si>
  <si>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</si>
  <si>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</si>
  <si>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</si>
  <si>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</si>
  <si>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</si>
  <si>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</si>
  <si>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</si>
  <si>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</si>
  <si>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</si>
  <si>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</si>
  <si>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</si>
  <si>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</si>
  <si>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</si>
  <si>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</si>
  <si>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</si>
  <si>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</si>
  <si>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</si>
  <si>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</si>
  <si>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</si>
  <si>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</si>
  <si>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</si>
  <si>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</si>
  <si>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</si>
  <si>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</si>
  <si>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</si>
  <si>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</si>
  <si>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</si>
  <si>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</si>
  <si>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</si>
  <si>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</si>
  <si>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</si>
  <si>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</si>
  <si>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</si>
  <si>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</si>
  <si>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</si>
  <si>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</si>
  <si>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</si>
  <si>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</si>
  <si>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</si>
  <si>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</si>
  <si>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</si>
  <si>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</si>
  <si>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</si>
  <si>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</si>
  <si>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</si>
  <si>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</si>
  <si>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</si>
  <si>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</si>
  <si>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</si>
  <si>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</si>
  <si>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</si>
  <si>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</si>
  <si>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</si>
  <si>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</si>
  <si>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</si>
  <si>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</si>
  <si>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</si>
  <si>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</si>
  <si>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</si>
  <si>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</si>
  <si>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</si>
  <si>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</si>
  <si>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</si>
  <si>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</si>
  <si>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</si>
  <si>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</si>
  <si>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</si>
  <si>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</si>
  <si>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</si>
  <si>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</si>
  <si>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</si>
  <si>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</si>
  <si>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</si>
  <si>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</si>
  <si>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</si>
  <si>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</si>
  <si>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</si>
  <si>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</si>
  <si>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</si>
  <si>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</si>
  <si>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</si>
  <si>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</si>
  <si>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</si>
  <si>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</si>
  <si>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</si>
  <si>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</si>
  <si>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</si>
  <si>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</si>
  <si>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</si>
  <si>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</si>
  <si>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</si>
  <si>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</si>
  <si>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</si>
  <si>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</si>
  <si>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</si>
  <si>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</si>
  <si>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</si>
  <si>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</si>
  <si>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</si>
  <si>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</si>
  <si>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</si>
  <si>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</si>
  <si>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</si>
  <si>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</si>
  <si>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</si>
  <si>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</si>
  <si>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</si>
  <si>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</si>
  <si>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</si>
  <si>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</si>
  <si>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</si>
  <si>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</si>
  <si>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</si>
  <si>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</si>
  <si>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Salamanca, Guanajuato.</t>
  </si>
  <si>
    <t>Correspondiente del 1 de Enero al 30 de Septiembre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</si>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</sst>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659</v>
      </c>
      <c r="B1" s="152"/>
      <c r="C1" s="17"/>
      <c r="D1" s="14" t="s">
        <v>599</v>
      </c>
      <c r="E1" s="15">
        <v>2023</v>
      </c>
    </row>
    <row r="2" spans="1:5" ht="18.95" customHeight="1" x14ac:dyDescent="0.2">
      <c r="A2" s="153" t="s">
        <v>598</v>
      </c>
      <c r="B2" s="153"/>
      <c r="C2" s="36"/>
      <c r="D2" s="14" t="s">
        <v>600</v>
      </c>
      <c r="E2" s="17" t="s">
        <v>605</v>
      </c>
    </row>
    <row r="3" spans="1:5" ht="18.95" customHeight="1" x14ac:dyDescent="0.2">
      <c r="A3" s="152" t="s">
        <v>660</v>
      </c>
      <c r="B3" s="152"/>
      <c r="C3" s="17"/>
      <c r="D3" s="14" t="s">
        <v>601</v>
      </c>
      <c r="E3" s="15">
        <v>3</v>
      </c>
    </row>
    <row r="4" spans="1:5" ht="18.95" customHeight="1" x14ac:dyDescent="0.2">
      <c r="A4" s="152" t="s">
        <v>620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659</v>
      </c>
      <c r="B1" s="158"/>
      <c r="C1" s="159"/>
    </row>
    <row r="2" spans="1:3" s="37" customFormat="1" ht="18" customHeight="1" x14ac:dyDescent="0.25">
      <c r="A2" s="160" t="s">
        <v>610</v>
      </c>
      <c r="B2" s="161"/>
      <c r="C2" s="162"/>
    </row>
    <row r="3" spans="1:3" s="37" customFormat="1" ht="18" customHeight="1" x14ac:dyDescent="0.25">
      <c r="A3" s="160" t="s">
        <v>660</v>
      </c>
      <c r="B3" s="161"/>
      <c r="C3" s="162"/>
    </row>
    <row r="4" spans="1:3" s="39" customFormat="1" ht="18" customHeight="1" x14ac:dyDescent="0.2">
      <c r="A4" s="163" t="s">
        <v>611</v>
      </c>
      <c r="B4" s="164"/>
      <c r="C4" s="165"/>
    </row>
    <row r="5" spans="1:3" x14ac:dyDescent="0.2">
      <c r="A5" s="54" t="s">
        <v>520</v>
      </c>
      <c r="B5" s="54"/>
      <c r="C5" s="132">
        <v>42729960.659999996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42729960.659999996</v>
      </c>
    </row>
    <row r="22" spans="1:3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39" sqref="A1:E3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659</v>
      </c>
      <c r="B1" s="167"/>
      <c r="C1" s="168"/>
    </row>
    <row r="2" spans="1:3" s="40" customFormat="1" ht="18.95" customHeight="1" x14ac:dyDescent="0.25">
      <c r="A2" s="169" t="s">
        <v>612</v>
      </c>
      <c r="B2" s="170"/>
      <c r="C2" s="171"/>
    </row>
    <row r="3" spans="1:3" s="40" customFormat="1" ht="18.95" customHeight="1" x14ac:dyDescent="0.25">
      <c r="A3" s="169" t="s">
        <v>660</v>
      </c>
      <c r="B3" s="170"/>
      <c r="C3" s="171"/>
    </row>
    <row r="4" spans="1:3" x14ac:dyDescent="0.2">
      <c r="A4" s="163" t="s">
        <v>611</v>
      </c>
      <c r="B4" s="164"/>
      <c r="C4" s="165"/>
    </row>
    <row r="5" spans="1:3" x14ac:dyDescent="0.2">
      <c r="A5" s="79" t="s">
        <v>533</v>
      </c>
      <c r="B5" s="54"/>
      <c r="C5" s="136">
        <v>36616064.039999999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642400.43000000005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0</v>
      </c>
    </row>
    <row r="10" spans="1:3" x14ac:dyDescent="0.2">
      <c r="A10" s="85">
        <v>2.2999999999999998</v>
      </c>
      <c r="B10" s="72" t="s">
        <v>236</v>
      </c>
      <c r="C10" s="137">
        <v>415486.71</v>
      </c>
    </row>
    <row r="11" spans="1:3" x14ac:dyDescent="0.2">
      <c r="A11" s="85">
        <v>2.4</v>
      </c>
      <c r="B11" s="72" t="s">
        <v>237</v>
      </c>
      <c r="C11" s="137">
        <v>42763.72</v>
      </c>
    </row>
    <row r="12" spans="1:3" x14ac:dyDescent="0.2">
      <c r="A12" s="85">
        <v>2.5</v>
      </c>
      <c r="B12" s="72" t="s">
        <v>238</v>
      </c>
      <c r="C12" s="137">
        <v>14600</v>
      </c>
    </row>
    <row r="13" spans="1:3" x14ac:dyDescent="0.2">
      <c r="A13" s="85">
        <v>2.6</v>
      </c>
      <c r="B13" s="72" t="s">
        <v>239</v>
      </c>
      <c r="C13" s="137">
        <v>0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169550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0</v>
      </c>
    </row>
    <row r="31" spans="1:3" x14ac:dyDescent="0.2">
      <c r="A31" s="85" t="s">
        <v>555</v>
      </c>
      <c r="B31" s="72" t="s">
        <v>438</v>
      </c>
      <c r="C31" s="137">
        <v>0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0</v>
      </c>
    </row>
    <row r="34" spans="1:3" x14ac:dyDescent="0.2">
      <c r="A34" s="85" t="s">
        <v>661</v>
      </c>
      <c r="B34" s="72" t="s">
        <v>454</v>
      </c>
      <c r="C34" s="137">
        <v>0</v>
      </c>
    </row>
    <row r="35" spans="1:3" x14ac:dyDescent="0.2">
      <c r="A35" s="85" t="s">
        <v>662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32">
        <f>C5-C7+C30</f>
        <v>35973663.609999999</v>
      </c>
    </row>
    <row r="39" spans="1:3" x14ac:dyDescent="0.2">
      <c r="B39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topLeftCell="C1" workbookViewId="0">
      <selection activeCell="A49" sqref="A1:J4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659</v>
      </c>
      <c r="B1" s="172"/>
      <c r="C1" s="172"/>
      <c r="D1" s="172"/>
      <c r="E1" s="172"/>
      <c r="F1" s="172"/>
      <c r="G1" s="27" t="s">
        <v>602</v>
      </c>
      <c r="H1" s="28">
        <v>2023</v>
      </c>
    </row>
    <row r="2" spans="1:10" ht="18.95" customHeight="1" x14ac:dyDescent="0.2">
      <c r="A2" s="156" t="s">
        <v>613</v>
      </c>
      <c r="B2" s="172"/>
      <c r="C2" s="172"/>
      <c r="D2" s="172"/>
      <c r="E2" s="172"/>
      <c r="F2" s="172"/>
      <c r="G2" s="27" t="s">
        <v>603</v>
      </c>
      <c r="H2" s="28" t="s">
        <v>605</v>
      </c>
    </row>
    <row r="3" spans="1:10" ht="18.95" customHeight="1" x14ac:dyDescent="0.2">
      <c r="A3" s="173" t="s">
        <v>660</v>
      </c>
      <c r="B3" s="174"/>
      <c r="C3" s="174"/>
      <c r="D3" s="174"/>
      <c r="E3" s="174"/>
      <c r="F3" s="174"/>
      <c r="G3" s="27" t="s">
        <v>604</v>
      </c>
      <c r="H3" s="28">
        <v>3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59466555.659999996</v>
      </c>
      <c r="E36" s="34">
        <v>0</v>
      </c>
      <c r="F36" s="34">
        <f t="shared" si="0"/>
        <v>59466555.659999996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42729960.659999996</v>
      </c>
      <c r="E37" s="34">
        <v>-60373497.659999996</v>
      </c>
      <c r="F37" s="34">
        <f t="shared" si="0"/>
        <v>-17643537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906942</v>
      </c>
      <c r="E38" s="34">
        <v>0</v>
      </c>
      <c r="F38" s="34">
        <f t="shared" si="0"/>
        <v>906942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-39641</v>
      </c>
      <c r="E39" s="34">
        <v>39641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-20080615.190000001</v>
      </c>
      <c r="E40" s="34">
        <v>-22649345.469999999</v>
      </c>
      <c r="F40" s="34">
        <f t="shared" si="0"/>
        <v>-42729960.659999996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-59466555.659999996</v>
      </c>
      <c r="F41" s="34">
        <f t="shared" si="0"/>
        <v>-59466555.659999996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65937246.689999998</v>
      </c>
      <c r="E42" s="34">
        <v>-56256103.530000001</v>
      </c>
      <c r="F42" s="34">
        <f t="shared" si="0"/>
        <v>9681143.1599999964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694758.76</v>
      </c>
      <c r="E43" s="34">
        <v>-6470691.0300000003</v>
      </c>
      <c r="F43" s="34">
        <f t="shared" si="0"/>
        <v>-5775932.2700000005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55190142.060000002</v>
      </c>
      <c r="E44" s="34">
        <v>-36244861.329999998</v>
      </c>
      <c r="F44" s="34">
        <f t="shared" si="0"/>
        <v>18945280.730000004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55711485.18</v>
      </c>
      <c r="E45" s="34">
        <v>-55711485.18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21853219.52</v>
      </c>
      <c r="E46" s="34">
        <v>-21853219.52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21856571.210000001</v>
      </c>
      <c r="E47" s="34">
        <v>14759492.83</v>
      </c>
      <c r="F47" s="34">
        <f t="shared" si="0"/>
        <v>36616064.039999999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592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659</v>
      </c>
      <c r="B1" s="155"/>
      <c r="C1" s="155"/>
      <c r="D1" s="155"/>
      <c r="E1" s="155"/>
      <c r="F1" s="155"/>
      <c r="G1" s="14" t="s">
        <v>602</v>
      </c>
      <c r="H1" s="25">
        <v>2023</v>
      </c>
    </row>
    <row r="2" spans="1:8" s="16" customFormat="1" ht="18.95" customHeight="1" x14ac:dyDescent="0.25">
      <c r="A2" s="154" t="s">
        <v>606</v>
      </c>
      <c r="B2" s="155"/>
      <c r="C2" s="155"/>
      <c r="D2" s="155"/>
      <c r="E2" s="155"/>
      <c r="F2" s="155"/>
      <c r="G2" s="14" t="s">
        <v>603</v>
      </c>
      <c r="H2" s="25" t="s">
        <v>605</v>
      </c>
    </row>
    <row r="3" spans="1:8" s="16" customFormat="1" ht="18.95" customHeight="1" x14ac:dyDescent="0.25">
      <c r="A3" s="154" t="s">
        <v>660</v>
      </c>
      <c r="B3" s="155"/>
      <c r="C3" s="155"/>
      <c r="D3" s="155"/>
      <c r="E3" s="155"/>
      <c r="F3" s="155"/>
      <c r="G3" s="14" t="s">
        <v>604</v>
      </c>
      <c r="H3" s="25">
        <v>3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309646.55</v>
      </c>
      <c r="D15" s="24">
        <v>309942.55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193917.81</v>
      </c>
      <c r="D20" s="24">
        <v>193917.81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68631.11</v>
      </c>
      <c r="D21" s="24">
        <v>68631.11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30396.720000000001</v>
      </c>
      <c r="D23" s="24">
        <v>30396.720000000001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20880</v>
      </c>
      <c r="D25" s="24">
        <v>20880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25257.32</v>
      </c>
    </row>
    <row r="42" spans="1:8" x14ac:dyDescent="0.2">
      <c r="A42" s="22">
        <v>1151</v>
      </c>
      <c r="B42" s="20" t="s">
        <v>222</v>
      </c>
      <c r="C42" s="24">
        <v>25257.32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9371878.370000001</v>
      </c>
      <c r="D62" s="24">
        <f t="shared" ref="D62:E62" si="0">SUM(D63:D70)</f>
        <v>0</v>
      </c>
      <c r="E62" s="24">
        <f t="shared" si="0"/>
        <v>5922695.5199999996</v>
      </c>
    </row>
    <row r="63" spans="1:9" x14ac:dyDescent="0.2">
      <c r="A63" s="22">
        <v>1241</v>
      </c>
      <c r="B63" s="20" t="s">
        <v>236</v>
      </c>
      <c r="C63" s="24">
        <v>4828835.32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694853.93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147886.60999999999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3200299.74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5922695.5199999996</v>
      </c>
    </row>
    <row r="68" spans="1:9" x14ac:dyDescent="0.2">
      <c r="A68" s="22">
        <v>1246</v>
      </c>
      <c r="B68" s="20" t="s">
        <v>241</v>
      </c>
      <c r="C68" s="24">
        <v>472857.77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166706.79999999999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25494.799999999999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141212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386925.22000000003</v>
      </c>
      <c r="D110" s="24">
        <f>SUM(D111:D119)</f>
        <v>386925.22000000003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7050.61</v>
      </c>
      <c r="D111" s="24">
        <f>C111</f>
        <v>7050.61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36848.21</v>
      </c>
      <c r="D112" s="24">
        <f t="shared" ref="D112:D119" si="1">C112</f>
        <v>36848.21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310889.31</v>
      </c>
      <c r="D117" s="24">
        <f t="shared" si="1"/>
        <v>310889.31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32137.09</v>
      </c>
      <c r="D119" s="24">
        <f t="shared" si="1"/>
        <v>32137.09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659</v>
      </c>
      <c r="B1" s="153"/>
      <c r="C1" s="153"/>
      <c r="D1" s="14" t="s">
        <v>602</v>
      </c>
      <c r="E1" s="25">
        <v>2023</v>
      </c>
    </row>
    <row r="2" spans="1:5" s="16" customFormat="1" ht="18.95" customHeight="1" x14ac:dyDescent="0.25">
      <c r="A2" s="153" t="s">
        <v>607</v>
      </c>
      <c r="B2" s="153"/>
      <c r="C2" s="153"/>
      <c r="D2" s="14" t="s">
        <v>603</v>
      </c>
      <c r="E2" s="25" t="s">
        <v>605</v>
      </c>
    </row>
    <row r="3" spans="1:5" s="16" customFormat="1" ht="18.95" customHeight="1" x14ac:dyDescent="0.25">
      <c r="A3" s="153" t="s">
        <v>660</v>
      </c>
      <c r="B3" s="153"/>
      <c r="C3" s="153"/>
      <c r="D3" s="14" t="s">
        <v>604</v>
      </c>
      <c r="E3" s="25">
        <v>3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3275484.11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289903.71000000002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289903.71000000002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2985580.4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2985580.4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38111176.380000003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38111176.380000003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38111176.380000003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1343300.17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1343300.17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1343300.17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35973663.609999999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34027204.880000003</v>
      </c>
      <c r="D99" s="53">
        <f>C99/$C$98</f>
        <v>0.945892118436919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28932393.100000001</v>
      </c>
      <c r="D100" s="53">
        <f t="shared" ref="D100:D163" si="0">C100/$C$98</f>
        <v>0.804265960055215</v>
      </c>
      <c r="E100" s="49"/>
    </row>
    <row r="101" spans="1:5" x14ac:dyDescent="0.2">
      <c r="A101" s="51">
        <v>5111</v>
      </c>
      <c r="B101" s="49" t="s">
        <v>360</v>
      </c>
      <c r="C101" s="52">
        <v>19631892.620000001</v>
      </c>
      <c r="D101" s="53">
        <f t="shared" si="0"/>
        <v>0.54572958797954363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863127.57</v>
      </c>
      <c r="D103" s="53">
        <f t="shared" si="0"/>
        <v>2.3993318538734175E-2</v>
      </c>
      <c r="E103" s="49"/>
    </row>
    <row r="104" spans="1:5" x14ac:dyDescent="0.2">
      <c r="A104" s="51">
        <v>5114</v>
      </c>
      <c r="B104" s="49" t="s">
        <v>363</v>
      </c>
      <c r="C104" s="52">
        <v>4878605.7</v>
      </c>
      <c r="D104" s="53">
        <f t="shared" si="0"/>
        <v>0.13561603713456197</v>
      </c>
      <c r="E104" s="49"/>
    </row>
    <row r="105" spans="1:5" x14ac:dyDescent="0.2">
      <c r="A105" s="51">
        <v>5115</v>
      </c>
      <c r="B105" s="49" t="s">
        <v>364</v>
      </c>
      <c r="C105" s="52">
        <v>2582428.9900000002</v>
      </c>
      <c r="D105" s="53">
        <f t="shared" si="0"/>
        <v>7.1786655315310546E-2</v>
      </c>
      <c r="E105" s="49"/>
    </row>
    <row r="106" spans="1:5" x14ac:dyDescent="0.2">
      <c r="A106" s="51">
        <v>5116</v>
      </c>
      <c r="B106" s="49" t="s">
        <v>365</v>
      </c>
      <c r="C106" s="52">
        <v>976338.22</v>
      </c>
      <c r="D106" s="53">
        <f t="shared" si="0"/>
        <v>2.7140361087064715E-2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2420606.27</v>
      </c>
      <c r="D107" s="53">
        <f t="shared" si="0"/>
        <v>6.7288288906085097E-2</v>
      </c>
      <c r="E107" s="49"/>
    </row>
    <row r="108" spans="1:5" x14ac:dyDescent="0.2">
      <c r="A108" s="51">
        <v>5121</v>
      </c>
      <c r="B108" s="49" t="s">
        <v>367</v>
      </c>
      <c r="C108" s="52">
        <v>575582.17000000004</v>
      </c>
      <c r="D108" s="53">
        <f t="shared" si="0"/>
        <v>1.6000098745572275E-2</v>
      </c>
      <c r="E108" s="49"/>
    </row>
    <row r="109" spans="1:5" x14ac:dyDescent="0.2">
      <c r="A109" s="51">
        <v>5122</v>
      </c>
      <c r="B109" s="49" t="s">
        <v>368</v>
      </c>
      <c r="C109" s="52">
        <v>513403.63</v>
      </c>
      <c r="D109" s="53">
        <f t="shared" si="0"/>
        <v>1.4271652605804749E-2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215565.89</v>
      </c>
      <c r="D111" s="53">
        <f t="shared" si="0"/>
        <v>5.992325172576439E-3</v>
      </c>
      <c r="E111" s="49"/>
    </row>
    <row r="112" spans="1:5" x14ac:dyDescent="0.2">
      <c r="A112" s="51">
        <v>5125</v>
      </c>
      <c r="B112" s="49" t="s">
        <v>371</v>
      </c>
      <c r="C112" s="52">
        <v>171333.37</v>
      </c>
      <c r="D112" s="53">
        <f t="shared" si="0"/>
        <v>4.7627445416032789E-3</v>
      </c>
      <c r="E112" s="49"/>
    </row>
    <row r="113" spans="1:5" x14ac:dyDescent="0.2">
      <c r="A113" s="51">
        <v>5126</v>
      </c>
      <c r="B113" s="49" t="s">
        <v>372</v>
      </c>
      <c r="C113" s="52">
        <v>652300.35</v>
      </c>
      <c r="D113" s="53">
        <f t="shared" si="0"/>
        <v>1.813271945475892E-2</v>
      </c>
      <c r="E113" s="49"/>
    </row>
    <row r="114" spans="1:5" x14ac:dyDescent="0.2">
      <c r="A114" s="51">
        <v>5127</v>
      </c>
      <c r="B114" s="49" t="s">
        <v>373</v>
      </c>
      <c r="C114" s="52">
        <v>165284.63</v>
      </c>
      <c r="D114" s="53">
        <f t="shared" si="0"/>
        <v>4.594600977867987E-3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127136.23</v>
      </c>
      <c r="D116" s="53">
        <f t="shared" si="0"/>
        <v>3.534147407901444E-3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2674205.5100000002</v>
      </c>
      <c r="D117" s="53">
        <f t="shared" si="0"/>
        <v>7.4337869475618865E-2</v>
      </c>
      <c r="E117" s="49"/>
    </row>
    <row r="118" spans="1:5" x14ac:dyDescent="0.2">
      <c r="A118" s="51">
        <v>5131</v>
      </c>
      <c r="B118" s="49" t="s">
        <v>377</v>
      </c>
      <c r="C118" s="52">
        <v>415953.01</v>
      </c>
      <c r="D118" s="53">
        <f t="shared" si="0"/>
        <v>1.1562709167168976E-2</v>
      </c>
      <c r="E118" s="49"/>
    </row>
    <row r="119" spans="1:5" x14ac:dyDescent="0.2">
      <c r="A119" s="51">
        <v>5132</v>
      </c>
      <c r="B119" s="49" t="s">
        <v>378</v>
      </c>
      <c r="C119" s="52">
        <v>77577.25</v>
      </c>
      <c r="D119" s="53">
        <f t="shared" si="0"/>
        <v>2.1565012349321847E-3</v>
      </c>
      <c r="E119" s="49"/>
    </row>
    <row r="120" spans="1:5" x14ac:dyDescent="0.2">
      <c r="A120" s="51">
        <v>5133</v>
      </c>
      <c r="B120" s="49" t="s">
        <v>379</v>
      </c>
      <c r="C120" s="52">
        <v>91984.01</v>
      </c>
      <c r="D120" s="53">
        <f t="shared" si="0"/>
        <v>2.556981990970477E-3</v>
      </c>
      <c r="E120" s="49"/>
    </row>
    <row r="121" spans="1:5" x14ac:dyDescent="0.2">
      <c r="A121" s="51">
        <v>5134</v>
      </c>
      <c r="B121" s="49" t="s">
        <v>380</v>
      </c>
      <c r="C121" s="52">
        <v>206246.15</v>
      </c>
      <c r="D121" s="53">
        <f t="shared" si="0"/>
        <v>5.7332539781315868E-3</v>
      </c>
      <c r="E121" s="49"/>
    </row>
    <row r="122" spans="1:5" x14ac:dyDescent="0.2">
      <c r="A122" s="51">
        <v>5135</v>
      </c>
      <c r="B122" s="49" t="s">
        <v>381</v>
      </c>
      <c r="C122" s="52">
        <v>560749.88</v>
      </c>
      <c r="D122" s="53">
        <f t="shared" si="0"/>
        <v>1.5587789058107558E-2</v>
      </c>
      <c r="E122" s="49"/>
    </row>
    <row r="123" spans="1:5" x14ac:dyDescent="0.2">
      <c r="A123" s="51">
        <v>5136</v>
      </c>
      <c r="B123" s="49" t="s">
        <v>382</v>
      </c>
      <c r="C123" s="52">
        <v>500</v>
      </c>
      <c r="D123" s="53">
        <f t="shared" si="0"/>
        <v>1.3899056971806715E-5</v>
      </c>
      <c r="E123" s="49"/>
    </row>
    <row r="124" spans="1:5" x14ac:dyDescent="0.2">
      <c r="A124" s="51">
        <v>5137</v>
      </c>
      <c r="B124" s="49" t="s">
        <v>383</v>
      </c>
      <c r="C124" s="52">
        <v>6902.56</v>
      </c>
      <c r="D124" s="53">
        <f t="shared" si="0"/>
        <v>1.9187814938262832E-4</v>
      </c>
      <c r="E124" s="49"/>
    </row>
    <row r="125" spans="1:5" x14ac:dyDescent="0.2">
      <c r="A125" s="51">
        <v>5138</v>
      </c>
      <c r="B125" s="49" t="s">
        <v>384</v>
      </c>
      <c r="C125" s="52">
        <v>647943.06999999995</v>
      </c>
      <c r="D125" s="53">
        <f t="shared" si="0"/>
        <v>1.8011595288834691E-2</v>
      </c>
      <c r="E125" s="49"/>
    </row>
    <row r="126" spans="1:5" x14ac:dyDescent="0.2">
      <c r="A126" s="51">
        <v>5139</v>
      </c>
      <c r="B126" s="49" t="s">
        <v>385</v>
      </c>
      <c r="C126" s="52">
        <v>666349.57999999996</v>
      </c>
      <c r="D126" s="53">
        <f t="shared" si="0"/>
        <v>1.8523261551118952E-2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1946458.73</v>
      </c>
      <c r="D127" s="53">
        <f t="shared" si="0"/>
        <v>5.4107881563081085E-2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1946458.73</v>
      </c>
      <c r="D137" s="53">
        <f t="shared" si="0"/>
        <v>5.4107881563081085E-2</v>
      </c>
      <c r="E137" s="49"/>
    </row>
    <row r="138" spans="1:5" x14ac:dyDescent="0.2">
      <c r="A138" s="51">
        <v>5241</v>
      </c>
      <c r="B138" s="49" t="s">
        <v>395</v>
      </c>
      <c r="C138" s="52">
        <v>1946458.73</v>
      </c>
      <c r="D138" s="53">
        <f t="shared" si="0"/>
        <v>5.4107881563081085E-2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659</v>
      </c>
      <c r="B1" s="156"/>
      <c r="C1" s="156"/>
      <c r="D1" s="27" t="s">
        <v>602</v>
      </c>
      <c r="E1" s="28">
        <v>2023</v>
      </c>
    </row>
    <row r="2" spans="1:5" ht="18.95" customHeight="1" x14ac:dyDescent="0.2">
      <c r="A2" s="156" t="s">
        <v>608</v>
      </c>
      <c r="B2" s="156"/>
      <c r="C2" s="156"/>
      <c r="D2" s="27" t="s">
        <v>603</v>
      </c>
      <c r="E2" s="28" t="s">
        <v>605</v>
      </c>
    </row>
    <row r="3" spans="1:5" ht="18.95" customHeight="1" x14ac:dyDescent="0.2">
      <c r="A3" s="156" t="s">
        <v>660</v>
      </c>
      <c r="B3" s="156"/>
      <c r="C3" s="156"/>
      <c r="D3" s="27" t="s">
        <v>604</v>
      </c>
      <c r="E3" s="28">
        <v>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6756297.0499999998</v>
      </c>
    </row>
    <row r="15" spans="1:5" x14ac:dyDescent="0.2">
      <c r="A15" s="33">
        <v>3220</v>
      </c>
      <c r="B15" s="29" t="s">
        <v>468</v>
      </c>
      <c r="C15" s="34">
        <v>8668519.75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659</v>
      </c>
      <c r="B1" s="156"/>
      <c r="C1" s="156"/>
      <c r="D1" s="27" t="s">
        <v>602</v>
      </c>
      <c r="E1" s="28">
        <v>2023</v>
      </c>
    </row>
    <row r="2" spans="1:5" s="35" customFormat="1" ht="18.95" customHeight="1" x14ac:dyDescent="0.25">
      <c r="A2" s="156" t="s">
        <v>609</v>
      </c>
      <c r="B2" s="156"/>
      <c r="C2" s="156"/>
      <c r="D2" s="27" t="s">
        <v>603</v>
      </c>
      <c r="E2" s="28" t="s">
        <v>605</v>
      </c>
    </row>
    <row r="3" spans="1:5" s="35" customFormat="1" ht="18.95" customHeight="1" x14ac:dyDescent="0.25">
      <c r="A3" s="156" t="s">
        <v>660</v>
      </c>
      <c r="B3" s="156"/>
      <c r="C3" s="156"/>
      <c r="D3" s="27" t="s">
        <v>604</v>
      </c>
      <c r="E3" s="28">
        <v>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78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11465697.93</v>
      </c>
      <c r="D9" s="34">
        <v>6836411.7800000003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11465775.93</v>
      </c>
      <c r="D15" s="123">
        <f>SUM(D8:D14)</f>
        <v>6836411.7800000003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642400.43000000005</v>
      </c>
      <c r="D28" s="123">
        <f>SUM(D29:D36)</f>
        <v>642400.43000000005</v>
      </c>
    </row>
    <row r="29" spans="1:4" x14ac:dyDescent="0.2">
      <c r="A29" s="33">
        <v>1241</v>
      </c>
      <c r="B29" s="29" t="s">
        <v>236</v>
      </c>
      <c r="C29" s="34">
        <v>415486.71</v>
      </c>
      <c r="D29" s="34">
        <v>415486.71</v>
      </c>
    </row>
    <row r="30" spans="1:4" x14ac:dyDescent="0.2">
      <c r="A30" s="33">
        <v>1242</v>
      </c>
      <c r="B30" s="29" t="s">
        <v>237</v>
      </c>
      <c r="C30" s="34">
        <v>42763.72</v>
      </c>
      <c r="D30" s="34">
        <v>42763.72</v>
      </c>
    </row>
    <row r="31" spans="1:4" x14ac:dyDescent="0.2">
      <c r="A31" s="33">
        <v>1243</v>
      </c>
      <c r="B31" s="29" t="s">
        <v>238</v>
      </c>
      <c r="C31" s="34">
        <v>14600</v>
      </c>
      <c r="D31" s="34">
        <v>14600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169550</v>
      </c>
      <c r="D34" s="34">
        <v>169550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642400.43000000005</v>
      </c>
      <c r="D43" s="123">
        <f>D20+D28+D37</f>
        <v>642400.43000000005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6756297.0499999998</v>
      </c>
      <c r="D47" s="123">
        <v>0</v>
      </c>
    </row>
    <row r="48" spans="1:5" x14ac:dyDescent="0.2">
      <c r="A48" s="33"/>
      <c r="B48" s="124" t="s">
        <v>614</v>
      </c>
      <c r="C48" s="123">
        <f>C51+C63+C91+C94+C49</f>
        <v>0</v>
      </c>
      <c r="D48" s="123">
        <f>D51+D63+D91+D94+D49</f>
        <v>804112.17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647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0</v>
      </c>
      <c r="D63" s="123">
        <f>D64+D73+D76+D82</f>
        <v>804112.17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804112.17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788710.89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15401.28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628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648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649</v>
      </c>
      <c r="C102" s="149">
        <v>0</v>
      </c>
      <c r="D102" s="149">
        <v>0</v>
      </c>
    </row>
    <row r="103" spans="1:4" x14ac:dyDescent="0.2">
      <c r="A103" s="143"/>
      <c r="B103" s="148" t="s">
        <v>650</v>
      </c>
      <c r="C103" s="149">
        <v>0</v>
      </c>
      <c r="D103" s="149">
        <v>0</v>
      </c>
    </row>
    <row r="104" spans="1:4" x14ac:dyDescent="0.2">
      <c r="A104" s="143"/>
      <c r="B104" s="148" t="s">
        <v>651</v>
      </c>
      <c r="C104" s="149">
        <v>0</v>
      </c>
      <c r="D104" s="149">
        <v>0</v>
      </c>
    </row>
    <row r="105" spans="1:4" x14ac:dyDescent="0.2">
      <c r="A105" s="143"/>
      <c r="B105" s="148" t="s">
        <v>652</v>
      </c>
      <c r="C105" s="149">
        <v>0</v>
      </c>
      <c r="D105" s="149">
        <v>0</v>
      </c>
    </row>
    <row r="106" spans="1:4" x14ac:dyDescent="0.2">
      <c r="A106" s="143"/>
      <c r="B106" s="150" t="s">
        <v>653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654</v>
      </c>
      <c r="C108" s="149">
        <v>0</v>
      </c>
      <c r="D108" s="149">
        <v>0</v>
      </c>
    </row>
    <row r="109" spans="1:4" x14ac:dyDescent="0.2">
      <c r="A109" s="143"/>
      <c r="B109" s="150" t="s">
        <v>655</v>
      </c>
      <c r="C109" s="142">
        <f>+C110+C112</f>
        <v>1343300.17</v>
      </c>
      <c r="D109" s="142">
        <f>+D110+D112</f>
        <v>0</v>
      </c>
    </row>
    <row r="110" spans="1:4" x14ac:dyDescent="0.2">
      <c r="A110" s="140">
        <v>4300</v>
      </c>
      <c r="B110" s="146" t="s">
        <v>656</v>
      </c>
      <c r="C110" s="147">
        <f>+C111</f>
        <v>1343300.17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1343300.17</v>
      </c>
      <c r="D111" s="149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5412996.8799999999</v>
      </c>
      <c r="D122" s="123">
        <f>D47+D48+D100-D106-D109</f>
        <v>804112.17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2023-10-30T15:39:03Z</cp:lastPrinted>
  <dcterms:created xsi:type="dcterms:W3CDTF">2012-12-11T20:36:24Z</dcterms:created>
  <dcterms:modified xsi:type="dcterms:W3CDTF">2023-10-30T15:39:07Z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